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Zani (casa rachada)\"/>
    </mc:Choice>
  </mc:AlternateContent>
  <xr:revisionPtr revIDLastSave="0" documentId="8_{12743293-966D-4CA0-B77A-4F84ECF61AD7}" xr6:coauthVersionLast="45" xr6:coauthVersionMax="45" xr10:uidLastSave="{00000000-0000-0000-0000-000000000000}"/>
  <bookViews>
    <workbookView xWindow="-120" yWindow="-120" windowWidth="24240" windowHeight="13140" tabRatio="500" activeTab="1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>Plan1!$A$1:$O$57</definedName>
    <definedName name="Print_Area_1">Plan2!$A$1:$F$32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2" l="1"/>
  <c r="F13" i="2"/>
  <c r="D13" i="2"/>
  <c r="F11" i="2"/>
  <c r="F9" i="2"/>
  <c r="D11" i="2"/>
  <c r="D9" i="2"/>
  <c r="D7" i="2"/>
  <c r="F7" i="2" s="1"/>
  <c r="C34" i="1"/>
  <c r="N31" i="1"/>
  <c r="N34" i="1" s="1"/>
  <c r="N29" i="1"/>
  <c r="L29" i="1"/>
  <c r="L34" i="1" s="1"/>
  <c r="N27" i="1"/>
  <c r="L27" i="1"/>
  <c r="L32" i="1" s="1"/>
  <c r="N25" i="1"/>
  <c r="L25" i="1"/>
  <c r="J25" i="1"/>
  <c r="J34" i="1" s="1"/>
  <c r="H25" i="1"/>
  <c r="H32" i="1" s="1"/>
  <c r="N23" i="1"/>
  <c r="L23" i="1"/>
  <c r="J23" i="1"/>
  <c r="H23" i="1"/>
  <c r="N21" i="1"/>
  <c r="L21" i="1"/>
  <c r="J21" i="1"/>
  <c r="H21" i="1"/>
  <c r="F21" i="1"/>
  <c r="F34" i="1" s="1"/>
  <c r="F35" i="1" s="1"/>
  <c r="N19" i="1"/>
  <c r="L19" i="1"/>
  <c r="J19" i="1"/>
  <c r="J32" i="1" s="1"/>
  <c r="H19" i="1"/>
  <c r="F19" i="1"/>
  <c r="F32" i="1" s="1"/>
  <c r="L17" i="1"/>
  <c r="J17" i="1"/>
  <c r="H17" i="1"/>
  <c r="F17" i="1"/>
  <c r="D17" i="1"/>
  <c r="D34" i="1" s="1"/>
  <c r="D35" i="1" s="1"/>
  <c r="H15" i="1"/>
  <c r="F15" i="1"/>
  <c r="D15" i="1"/>
  <c r="F13" i="1"/>
  <c r="D13" i="1"/>
  <c r="D11" i="1"/>
  <c r="F15" i="2" l="1"/>
  <c r="D15" i="2"/>
  <c r="H34" i="1"/>
  <c r="H35" i="1" s="1"/>
  <c r="J35" i="1" s="1"/>
  <c r="L35" i="1" s="1"/>
  <c r="N35" i="1" s="1"/>
  <c r="D32" i="1"/>
  <c r="D33" i="1" s="1"/>
  <c r="F33" i="1" s="1"/>
  <c r="H33" i="1" s="1"/>
  <c r="J33" i="1" s="1"/>
  <c r="L33" i="1" s="1"/>
  <c r="N33" i="1" s="1"/>
  <c r="N32" i="1"/>
</calcChain>
</file>

<file path=xl/sharedStrings.xml><?xml version="1.0" encoding="utf-8"?>
<sst xmlns="http://schemas.openxmlformats.org/spreadsheetml/2006/main" count="79" uniqueCount="69">
  <si>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</si>
  <si>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</si>
  <si>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</si>
  <si>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</si>
  <si>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</si>
  <si>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</si>
  <si>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</si>
  <si>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</si>
  <si>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</si>
  <si>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</si>
  <si>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</si>
  <si>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</si>
  <si>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</si>
  <si>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</si>
  <si>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</si>
  <si>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</si>
  <si>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</si>
  <si>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</si>
  <si>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</si>
  <si>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</si>
  <si>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</si>
  <si>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</si>
  <si>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</si>
  <si>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</si>
  <si>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</si>
  <si>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</si>
  <si>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</si>
  <si>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</si>
  <si>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</si>
  <si>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</si>
  <si>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</si>
  <si>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</si>
  <si>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</si>
  <si>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</si>
  <si>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</si>
  <si>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</si>
  <si>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</si>
  <si>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</si>
  <si>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</si>
  <si>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</si>
  <si>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</si>
  <si>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</si>
  <si>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</si>
  <si>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</si>
  <si>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</si>
  <si>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</si>
  <si>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</si>
  <si>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</si>
  <si>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</si>
  <si>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</si>
  <si>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</si>
  <si>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 xml:space="preserve">OBRA: REFORMA DE RESIDÊNCIA DANIFICADA </t>
  </si>
  <si>
    <t xml:space="preserve"> REFORMA DA RESIDÊNCIA DANIFICADA – 2º ADITIVO</t>
  </si>
  <si>
    <t xml:space="preserve">CRONOGRAMA FÍSICO – FINANCEIRO </t>
  </si>
  <si>
    <t>Valores</t>
  </si>
  <si>
    <t>TOTAL</t>
  </si>
  <si>
    <t>4.0</t>
  </si>
  <si>
    <t xml:space="preserve">                  -</t>
  </si>
  <si>
    <t>Engº MAURICIO PEREIRA                                                   Eng.º ALEXANDRE J. SABINO LASILA</t>
  </si>
  <si>
    <t xml:space="preserve">                                                   Eng.º SAULO GIAMPIETRO                                                                                    </t>
  </si>
  <si>
    <t xml:space="preserve">                                                          Secretario de Obras</t>
  </si>
  <si>
    <t xml:space="preserve">PISOS  </t>
  </si>
  <si>
    <t>PROPRIETÁRIO: ANTONIO CARLOS ZANI</t>
  </si>
  <si>
    <t>LOCAL: RUA CARLOS CARVALHO ROSA, 374 - PATRIMÔNIO SILVARES – BIRIGUI-SP</t>
  </si>
  <si>
    <t>REVESTIMENTOS</t>
  </si>
  <si>
    <t>ESQUADRIA METÁLICA</t>
  </si>
  <si>
    <t>Depto. de Obras                                                                       Secretario de Obras</t>
  </si>
  <si>
    <t>Birigui, 31 de Julho de 2020.</t>
  </si>
  <si>
    <t>(Três Mil Oitocentos e Setenta e Oito Reais e Oitenta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</si>
</sst>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3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6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0" fontId="0" fillId="0" borderId="1" xfId="1" applyNumberFormat="1" applyFont="1" applyBorder="1" applyAlignment="1" applyProtection="1"/>
    <xf numFmtId="0" fontId="0" fillId="0" borderId="1" xfId="0" applyFont="1" applyBorder="1" applyAlignment="1"/>
    <xf numFmtId="4" fontId="0" fillId="0" borderId="1" xfId="0" applyNumberFormat="1" applyBorder="1"/>
    <xf numFmtId="0" fontId="0" fillId="0" borderId="1" xfId="0" applyFont="1" applyBorder="1"/>
    <xf numFmtId="0" fontId="0" fillId="0" borderId="0" xfId="0" applyAlignment="1">
      <alignment horizontal="center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9" fontId="2" fillId="0" borderId="6" xfId="1" applyFont="1" applyBorder="1" applyAlignment="1" applyProtection="1"/>
    <xf numFmtId="4" fontId="1" fillId="0" borderId="6" xfId="0" applyNumberFormat="1" applyFont="1" applyBorder="1" applyAlignment="1"/>
    <xf numFmtId="4" fontId="1" fillId="0" borderId="6" xfId="1" applyNumberFormat="1" applyFont="1" applyBorder="1" applyAlignment="1" applyProtection="1"/>
    <xf numFmtId="9" fontId="1" fillId="0" borderId="6" xfId="1" applyFont="1" applyBorder="1" applyAlignment="1" applyProtection="1"/>
    <xf numFmtId="10" fontId="1" fillId="0" borderId="6" xfId="1" applyNumberFormat="1" applyFont="1" applyBorder="1" applyAlignment="1" applyProtection="1">
      <alignment horizontal="right"/>
    </xf>
    <xf numFmtId="4" fontId="3" fillId="4" borderId="1" xfId="0" applyNumberFormat="1" applyFont="1" applyFill="1" applyBorder="1"/>
    <xf numFmtId="2" fontId="3" fillId="4" borderId="6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8" xfId="0" applyFont="1" applyBorder="1" applyAlignment="1">
      <alignment horizontal="left"/>
    </xf>
    <xf numFmtId="0" fontId="4" fillId="0" borderId="3" xfId="0" applyFont="1" applyBorder="1"/>
    <xf numFmtId="0" fontId="4" fillId="0" borderId="0" xfId="0" applyFont="1" applyBorder="1" applyAlignment="1">
      <alignment horizontal="right"/>
    </xf>
    <xf numFmtId="0" fontId="4" fillId="0" borderId="8" xfId="0" applyFont="1" applyBorder="1"/>
    <xf numFmtId="0" fontId="5" fillId="0" borderId="3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Border="1" applyAlignment="1"/>
    <xf numFmtId="9" fontId="0" fillId="0" borderId="1" xfId="1" applyFont="1" applyBorder="1" applyAlignment="1" applyProtection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0" fontId="1" fillId="0" borderId="1" xfId="0" applyNumberFormat="1" applyFont="1" applyBorder="1" applyAlignment="1"/>
    <xf numFmtId="4" fontId="1" fillId="3" borderId="1" xfId="1" applyNumberFormat="1" applyFont="1" applyFill="1" applyBorder="1" applyAlignment="1" applyProtection="1">
      <alignment horizontal="righ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4" fontId="1" fillId="0" borderId="1" xfId="0" applyNumberFormat="1" applyFont="1" applyBorder="1" applyAlignment="1"/>
    <xf numFmtId="10" fontId="2" fillId="3" borderId="1" xfId="1" applyNumberFormat="1" applyFont="1" applyFill="1" applyBorder="1" applyAlignment="1" applyProtection="1">
      <alignment horizontal="center"/>
    </xf>
    <xf numFmtId="4" fontId="2" fillId="0" borderId="1" xfId="0" applyNumberFormat="1" applyFont="1" applyBorder="1" applyAlignment="1"/>
    <xf numFmtId="0" fontId="1" fillId="0" borderId="3" xfId="0" applyFont="1" applyBorder="1" applyAlignment="1">
      <alignment horizontal="left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zoomScaleNormal="100" workbookViewId="0"/>
  </sheetViews>
  <sheetFormatPr defaultRowHeight="15" x14ac:dyDescent="0.25"/>
  <cols>
    <col min="1" max="1" width="6.140625" customWidth="1"/>
    <col min="2" max="2" width="22.85546875" customWidth="1"/>
    <col min="3" max="3" width="8.5703125" customWidth="1"/>
    <col min="4" max="15" width="6.140625" customWidth="1"/>
    <col min="16" max="1025" width="8.7109375" customWidth="1"/>
  </cols>
  <sheetData>
    <row r="1" spans="1:1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5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5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5">
      <c r="A6" s="42" t="s">
        <v>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2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5">
      <c r="A8" s="39" t="s">
        <v>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s="5" customFormat="1" ht="15" customHeight="1" x14ac:dyDescent="0.25">
      <c r="A9" s="4" t="s">
        <v>7</v>
      </c>
      <c r="B9" s="4" t="s">
        <v>8</v>
      </c>
      <c r="C9" s="4" t="s">
        <v>9</v>
      </c>
      <c r="D9" s="43" t="s">
        <v>10</v>
      </c>
      <c r="E9" s="43"/>
      <c r="F9" s="43" t="s">
        <v>11</v>
      </c>
      <c r="G9" s="43"/>
      <c r="H9" s="43" t="s">
        <v>12</v>
      </c>
      <c r="I9" s="43"/>
      <c r="J9" s="43" t="s">
        <v>13</v>
      </c>
      <c r="K9" s="43"/>
      <c r="L9" s="43" t="s">
        <v>14</v>
      </c>
      <c r="M9" s="43"/>
      <c r="N9" s="43" t="s">
        <v>15</v>
      </c>
      <c r="O9" s="43"/>
    </row>
    <row r="10" spans="1:15" x14ac:dyDescent="0.25">
      <c r="A10" s="39" t="s">
        <v>16</v>
      </c>
      <c r="B10" s="36" t="s">
        <v>17</v>
      </c>
      <c r="C10" s="40">
        <v>18500</v>
      </c>
      <c r="D10" s="38">
        <v>1</v>
      </c>
      <c r="E10" s="38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x14ac:dyDescent="0.25">
      <c r="A11" s="39"/>
      <c r="B11" s="36"/>
      <c r="C11" s="40"/>
      <c r="D11" s="40">
        <f>C10*D10</f>
        <v>18500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5" x14ac:dyDescent="0.25">
      <c r="A12" s="39" t="s">
        <v>18</v>
      </c>
      <c r="B12" s="36" t="s">
        <v>19</v>
      </c>
      <c r="C12" s="40">
        <v>23200</v>
      </c>
      <c r="D12" s="38">
        <v>0.8</v>
      </c>
      <c r="E12" s="38"/>
      <c r="F12" s="38">
        <v>0.2</v>
      </c>
      <c r="G12" s="38"/>
      <c r="H12" s="41"/>
      <c r="I12" s="41"/>
      <c r="J12" s="41"/>
      <c r="K12" s="41"/>
      <c r="L12" s="41"/>
      <c r="M12" s="41"/>
      <c r="N12" s="41"/>
      <c r="O12" s="41"/>
    </row>
    <row r="13" spans="1:15" x14ac:dyDescent="0.25">
      <c r="A13" s="39"/>
      <c r="B13" s="36"/>
      <c r="C13" s="40"/>
      <c r="D13" s="40">
        <f>$C$12*D12</f>
        <v>18560</v>
      </c>
      <c r="E13" s="40"/>
      <c r="F13" s="40">
        <f>$C$12*F12</f>
        <v>4640</v>
      </c>
      <c r="G13" s="40"/>
      <c r="H13" s="40"/>
      <c r="I13" s="40"/>
      <c r="J13" s="40"/>
      <c r="K13" s="40"/>
      <c r="L13" s="40"/>
      <c r="M13" s="40"/>
      <c r="N13" s="40"/>
      <c r="O13" s="40"/>
    </row>
    <row r="14" spans="1:15" x14ac:dyDescent="0.25">
      <c r="A14" s="39" t="s">
        <v>20</v>
      </c>
      <c r="B14" s="36" t="s">
        <v>21</v>
      </c>
      <c r="C14" s="40">
        <v>35200</v>
      </c>
      <c r="D14" s="38">
        <v>0.15</v>
      </c>
      <c r="E14" s="38"/>
      <c r="F14" s="38">
        <v>0.35</v>
      </c>
      <c r="G14" s="38"/>
      <c r="H14" s="38">
        <v>0.5</v>
      </c>
      <c r="I14" s="38"/>
      <c r="J14" s="41"/>
      <c r="K14" s="41"/>
      <c r="L14" s="41"/>
      <c r="M14" s="41"/>
      <c r="N14" s="41"/>
      <c r="O14" s="41"/>
    </row>
    <row r="15" spans="1:15" x14ac:dyDescent="0.25">
      <c r="A15" s="39"/>
      <c r="B15" s="36"/>
      <c r="C15" s="40"/>
      <c r="D15" s="40">
        <f>$C$14*D14</f>
        <v>5280</v>
      </c>
      <c r="E15" s="40"/>
      <c r="F15" s="40">
        <f>$C$14*F14</f>
        <v>12320</v>
      </c>
      <c r="G15" s="40"/>
      <c r="H15" s="40">
        <f>$C$14*H14</f>
        <v>17600</v>
      </c>
      <c r="I15" s="40"/>
      <c r="J15" s="40"/>
      <c r="K15" s="40"/>
      <c r="L15" s="40"/>
      <c r="M15" s="40"/>
      <c r="N15" s="40"/>
      <c r="O15" s="40"/>
    </row>
    <row r="16" spans="1:15" x14ac:dyDescent="0.25">
      <c r="A16" s="39" t="s">
        <v>22</v>
      </c>
      <c r="B16" s="36" t="s">
        <v>23</v>
      </c>
      <c r="C16" s="40">
        <v>21300</v>
      </c>
      <c r="D16" s="38">
        <v>0.05</v>
      </c>
      <c r="E16" s="38"/>
      <c r="F16" s="38">
        <v>0.25</v>
      </c>
      <c r="G16" s="38"/>
      <c r="H16" s="38">
        <v>0.35</v>
      </c>
      <c r="I16" s="38"/>
      <c r="J16" s="38">
        <v>0.25</v>
      </c>
      <c r="K16" s="38"/>
      <c r="L16" s="38">
        <v>0.1</v>
      </c>
      <c r="M16" s="38"/>
      <c r="N16" s="41"/>
      <c r="O16" s="41"/>
    </row>
    <row r="17" spans="1:15" x14ac:dyDescent="0.25">
      <c r="A17" s="39"/>
      <c r="B17" s="36"/>
      <c r="C17" s="40"/>
      <c r="D17" s="40">
        <f>$C$16*D16</f>
        <v>1065</v>
      </c>
      <c r="E17" s="40"/>
      <c r="F17" s="40">
        <f>$C$16*F16</f>
        <v>5325</v>
      </c>
      <c r="G17" s="40"/>
      <c r="H17" s="40">
        <f>$C$16*H16</f>
        <v>7454.9999999999991</v>
      </c>
      <c r="I17" s="40"/>
      <c r="J17" s="40">
        <f>$C$16*J16</f>
        <v>5325</v>
      </c>
      <c r="K17" s="40"/>
      <c r="L17" s="40">
        <f>$C$16*L16</f>
        <v>2130</v>
      </c>
      <c r="M17" s="40"/>
      <c r="N17" s="40"/>
      <c r="O17" s="40"/>
    </row>
    <row r="18" spans="1:15" x14ac:dyDescent="0.25">
      <c r="A18" s="39" t="s">
        <v>24</v>
      </c>
      <c r="B18" s="36" t="s">
        <v>25</v>
      </c>
      <c r="C18" s="40">
        <v>16600</v>
      </c>
      <c r="D18" s="41"/>
      <c r="E18" s="41"/>
      <c r="F18" s="38">
        <v>0.15</v>
      </c>
      <c r="G18" s="38"/>
      <c r="H18" s="38">
        <v>0.25</v>
      </c>
      <c r="I18" s="38"/>
      <c r="J18" s="38">
        <v>0.45</v>
      </c>
      <c r="K18" s="38"/>
      <c r="L18" s="38">
        <v>0.1</v>
      </c>
      <c r="M18" s="38"/>
      <c r="N18" s="38">
        <v>0.05</v>
      </c>
      <c r="O18" s="38"/>
    </row>
    <row r="19" spans="1:15" x14ac:dyDescent="0.25">
      <c r="A19" s="39"/>
      <c r="B19" s="36"/>
      <c r="C19" s="40"/>
      <c r="D19" s="40"/>
      <c r="E19" s="40"/>
      <c r="F19" s="40">
        <f>$C$18*F18</f>
        <v>2490</v>
      </c>
      <c r="G19" s="40"/>
      <c r="H19" s="40">
        <f>$C$18*H18</f>
        <v>4150</v>
      </c>
      <c r="I19" s="40"/>
      <c r="J19" s="40">
        <f>$C$18*J18</f>
        <v>7470</v>
      </c>
      <c r="K19" s="40"/>
      <c r="L19" s="40">
        <f>$C$18*L18</f>
        <v>1660</v>
      </c>
      <c r="M19" s="40"/>
      <c r="N19" s="40">
        <f>$C$18*N18</f>
        <v>830</v>
      </c>
      <c r="O19" s="40"/>
    </row>
    <row r="20" spans="1:15" x14ac:dyDescent="0.25">
      <c r="A20" s="39" t="s">
        <v>26</v>
      </c>
      <c r="B20" s="36" t="s">
        <v>27</v>
      </c>
      <c r="C20" s="40">
        <v>14500</v>
      </c>
      <c r="D20" s="41"/>
      <c r="E20" s="41"/>
      <c r="F20" s="38">
        <v>0.2</v>
      </c>
      <c r="G20" s="38"/>
      <c r="H20" s="38">
        <v>0.25</v>
      </c>
      <c r="I20" s="38"/>
      <c r="J20" s="38">
        <v>0.2</v>
      </c>
      <c r="K20" s="38"/>
      <c r="L20" s="38">
        <v>0.2</v>
      </c>
      <c r="M20" s="38"/>
      <c r="N20" s="38">
        <v>0.15</v>
      </c>
      <c r="O20" s="38"/>
    </row>
    <row r="21" spans="1:15" x14ac:dyDescent="0.25">
      <c r="A21" s="39"/>
      <c r="B21" s="36"/>
      <c r="C21" s="40"/>
      <c r="D21" s="40"/>
      <c r="E21" s="40"/>
      <c r="F21" s="40">
        <f>$C$20*F20</f>
        <v>2900</v>
      </c>
      <c r="G21" s="40"/>
      <c r="H21" s="40">
        <f>$C$20*H20</f>
        <v>3625</v>
      </c>
      <c r="I21" s="40"/>
      <c r="J21" s="40">
        <f>$C$20*J20</f>
        <v>2900</v>
      </c>
      <c r="K21" s="40"/>
      <c r="L21" s="40">
        <f>$C$20*L20</f>
        <v>2900</v>
      </c>
      <c r="M21" s="40"/>
      <c r="N21" s="40">
        <f>$C$20*N20</f>
        <v>2175</v>
      </c>
      <c r="O21" s="40"/>
    </row>
    <row r="22" spans="1:15" x14ac:dyDescent="0.25">
      <c r="A22" s="39" t="s">
        <v>28</v>
      </c>
      <c r="B22" s="36" t="s">
        <v>29</v>
      </c>
      <c r="C22" s="40">
        <v>30300</v>
      </c>
      <c r="D22" s="41"/>
      <c r="E22" s="41"/>
      <c r="F22" s="41"/>
      <c r="G22" s="41"/>
      <c r="H22" s="38">
        <v>0.2</v>
      </c>
      <c r="I22" s="38"/>
      <c r="J22" s="38">
        <v>0.25</v>
      </c>
      <c r="K22" s="38"/>
      <c r="L22" s="38">
        <v>0.35</v>
      </c>
      <c r="M22" s="38"/>
      <c r="N22" s="38">
        <v>0.2</v>
      </c>
      <c r="O22" s="38"/>
    </row>
    <row r="23" spans="1:15" x14ac:dyDescent="0.25">
      <c r="A23" s="39"/>
      <c r="B23" s="36"/>
      <c r="C23" s="40"/>
      <c r="D23" s="40"/>
      <c r="E23" s="40"/>
      <c r="F23" s="40"/>
      <c r="G23" s="40"/>
      <c r="H23" s="40">
        <f>$C$22*H22</f>
        <v>6060</v>
      </c>
      <c r="I23" s="40"/>
      <c r="J23" s="40">
        <f>$C$22*J22</f>
        <v>7575</v>
      </c>
      <c r="K23" s="40"/>
      <c r="L23" s="40">
        <f>$C$22*L22</f>
        <v>10605</v>
      </c>
      <c r="M23" s="40"/>
      <c r="N23" s="40">
        <f>$C$22*N22</f>
        <v>6060</v>
      </c>
      <c r="O23" s="40"/>
    </row>
    <row r="24" spans="1:15" x14ac:dyDescent="0.25">
      <c r="A24" s="39" t="s">
        <v>30</v>
      </c>
      <c r="B24" s="36" t="s">
        <v>31</v>
      </c>
      <c r="C24" s="40">
        <v>6400</v>
      </c>
      <c r="D24" s="41"/>
      <c r="E24" s="41"/>
      <c r="F24" s="41"/>
      <c r="G24" s="41"/>
      <c r="H24" s="38">
        <v>0.3</v>
      </c>
      <c r="I24" s="38"/>
      <c r="J24" s="38">
        <v>0.25</v>
      </c>
      <c r="K24" s="38"/>
      <c r="L24" s="38">
        <v>0.25</v>
      </c>
      <c r="M24" s="38"/>
      <c r="N24" s="38">
        <v>0.2</v>
      </c>
      <c r="O24" s="38"/>
    </row>
    <row r="25" spans="1:15" x14ac:dyDescent="0.25">
      <c r="A25" s="39"/>
      <c r="B25" s="36"/>
      <c r="C25" s="40"/>
      <c r="D25" s="40"/>
      <c r="E25" s="40"/>
      <c r="F25" s="40"/>
      <c r="G25" s="40"/>
      <c r="H25" s="40">
        <f>$C$24*H24</f>
        <v>1920</v>
      </c>
      <c r="I25" s="40"/>
      <c r="J25" s="40">
        <f>$C$24*J24</f>
        <v>1600</v>
      </c>
      <c r="K25" s="40"/>
      <c r="L25" s="40">
        <f>$C$24*L24</f>
        <v>1600</v>
      </c>
      <c r="M25" s="40"/>
      <c r="N25" s="40">
        <f>$C$24*N24</f>
        <v>1280</v>
      </c>
      <c r="O25" s="40"/>
    </row>
    <row r="26" spans="1:15" x14ac:dyDescent="0.25">
      <c r="A26" s="39" t="s">
        <v>32</v>
      </c>
      <c r="B26" s="36" t="s">
        <v>33</v>
      </c>
      <c r="C26" s="40">
        <v>21500</v>
      </c>
      <c r="D26" s="41"/>
      <c r="E26" s="41"/>
      <c r="F26" s="41"/>
      <c r="G26" s="41"/>
      <c r="H26" s="41"/>
      <c r="I26" s="41"/>
      <c r="J26" s="41"/>
      <c r="K26" s="41"/>
      <c r="L26" s="38">
        <v>0.5</v>
      </c>
      <c r="M26" s="38"/>
      <c r="N26" s="38">
        <v>0.5</v>
      </c>
      <c r="O26" s="38"/>
    </row>
    <row r="27" spans="1:15" x14ac:dyDescent="0.25">
      <c r="A27" s="39"/>
      <c r="B27" s="36"/>
      <c r="C27" s="40"/>
      <c r="D27" s="40"/>
      <c r="E27" s="40"/>
      <c r="F27" s="40"/>
      <c r="G27" s="40"/>
      <c r="H27" s="40"/>
      <c r="I27" s="40"/>
      <c r="J27" s="40"/>
      <c r="K27" s="40"/>
      <c r="L27" s="40">
        <f>$C$26*L26</f>
        <v>10750</v>
      </c>
      <c r="M27" s="40"/>
      <c r="N27" s="40">
        <f>$C$26*N26</f>
        <v>10750</v>
      </c>
      <c r="O27" s="40"/>
    </row>
    <row r="28" spans="1:15" x14ac:dyDescent="0.25">
      <c r="A28" s="39" t="s">
        <v>34</v>
      </c>
      <c r="B28" s="36" t="s">
        <v>35</v>
      </c>
      <c r="C28" s="40">
        <v>27100</v>
      </c>
      <c r="D28" s="41"/>
      <c r="E28" s="41"/>
      <c r="F28" s="41"/>
      <c r="G28" s="41"/>
      <c r="H28" s="41"/>
      <c r="I28" s="41"/>
      <c r="J28" s="41"/>
      <c r="K28" s="41"/>
      <c r="L28" s="38">
        <v>0.5</v>
      </c>
      <c r="M28" s="38"/>
      <c r="N28" s="38">
        <v>0.5</v>
      </c>
      <c r="O28" s="38"/>
    </row>
    <row r="29" spans="1:15" x14ac:dyDescent="0.25">
      <c r="A29" s="39"/>
      <c r="B29" s="36"/>
      <c r="C29" s="40"/>
      <c r="D29" s="40"/>
      <c r="E29" s="40"/>
      <c r="F29" s="40"/>
      <c r="G29" s="40"/>
      <c r="H29" s="40"/>
      <c r="I29" s="40"/>
      <c r="J29" s="40"/>
      <c r="K29" s="40"/>
      <c r="L29" s="40">
        <f>$C$28*L28</f>
        <v>13550</v>
      </c>
      <c r="M29" s="40"/>
      <c r="N29" s="40">
        <f>$C$28*N28</f>
        <v>13550</v>
      </c>
      <c r="O29" s="40"/>
    </row>
    <row r="30" spans="1:15" x14ac:dyDescent="0.25">
      <c r="A30" s="39" t="s">
        <v>36</v>
      </c>
      <c r="B30" s="36" t="s">
        <v>37</v>
      </c>
      <c r="C30" s="40">
        <v>1400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38">
        <v>1</v>
      </c>
      <c r="O30" s="38"/>
    </row>
    <row r="31" spans="1:15" x14ac:dyDescent="0.25">
      <c r="A31" s="39"/>
      <c r="B31" s="36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>
        <f>N30*C30</f>
        <v>1400</v>
      </c>
      <c r="O31" s="40"/>
    </row>
    <row r="32" spans="1:15" x14ac:dyDescent="0.25">
      <c r="A32" s="36" t="s">
        <v>38</v>
      </c>
      <c r="B32" s="36"/>
      <c r="C32" s="6">
        <v>1</v>
      </c>
      <c r="D32" s="38">
        <f>(D31+D29+D27+D25+D23+D21+D19+D17+D15+D13+D11)/$C$34</f>
        <v>0.20094907407407409</v>
      </c>
      <c r="E32" s="38"/>
      <c r="F32" s="38">
        <f>(F31+F29+F27+F25+F23+F21+F19+F17+F15+F13+F11)/$C$34</f>
        <v>0.12812499999999999</v>
      </c>
      <c r="G32" s="38"/>
      <c r="H32" s="38">
        <f>(H31+H29+H27+H25+H23+H21+H19+H17+H15+H13+H11)/$C$34</f>
        <v>0.18893518518518518</v>
      </c>
      <c r="I32" s="38"/>
      <c r="J32" s="38">
        <f>(J31+J29+J27+J25+J23+J21+J19+J17+J15+J13+J11)/$C$34</f>
        <v>0.11513888888888889</v>
      </c>
      <c r="K32" s="38"/>
      <c r="L32" s="38">
        <f>(L31+L29+L27+L25+L23+L21+L19+L17+L15+L13+L11)/$C$34</f>
        <v>0.19997685185185185</v>
      </c>
      <c r="M32" s="38"/>
      <c r="N32" s="38">
        <f>(N31+N29+N27+N25+N23+N21+N19+N17+N15+N13+N11)/$C$34</f>
        <v>0.166875</v>
      </c>
      <c r="O32" s="38"/>
    </row>
    <row r="33" spans="1:15" x14ac:dyDescent="0.25">
      <c r="A33" s="36" t="s">
        <v>39</v>
      </c>
      <c r="B33" s="36"/>
      <c r="C33" s="7" t="s">
        <v>40</v>
      </c>
      <c r="D33" s="38">
        <f>D32</f>
        <v>0.20094907407407409</v>
      </c>
      <c r="E33" s="38"/>
      <c r="F33" s="38">
        <f>D33+F32</f>
        <v>0.32907407407407407</v>
      </c>
      <c r="G33" s="38"/>
      <c r="H33" s="38">
        <f>F33+H32</f>
        <v>0.51800925925925922</v>
      </c>
      <c r="I33" s="38"/>
      <c r="J33" s="38">
        <f>H33+J32</f>
        <v>0.63314814814814813</v>
      </c>
      <c r="K33" s="38"/>
      <c r="L33" s="38">
        <f>J33+L32</f>
        <v>0.833125</v>
      </c>
      <c r="M33" s="38"/>
      <c r="N33" s="38">
        <f>L33+N32</f>
        <v>1</v>
      </c>
      <c r="O33" s="38"/>
    </row>
    <row r="34" spans="1:15" x14ac:dyDescent="0.25">
      <c r="A34" s="36" t="s">
        <v>41</v>
      </c>
      <c r="B34" s="36"/>
      <c r="C34" s="8">
        <f>SUM(C10:C31)</f>
        <v>216000</v>
      </c>
      <c r="D34" s="37">
        <f>D31+D29+D27+D25+D23+D21+D19+D17+D15+D13+D11</f>
        <v>43405</v>
      </c>
      <c r="E34" s="37"/>
      <c r="F34" s="37">
        <f>F31+F29+F27+F25+F23+F21+F19+F17+F15+F13+F11</f>
        <v>27675</v>
      </c>
      <c r="G34" s="37"/>
      <c r="H34" s="37">
        <f>H31+H29+H27+H25+H23+H21+H19+H17+H15+H13+H11</f>
        <v>40810</v>
      </c>
      <c r="I34" s="37"/>
      <c r="J34" s="37">
        <f>J31+J29+J27+J25+J23+J21+J19+J17+J15+J13+J11</f>
        <v>24870</v>
      </c>
      <c r="K34" s="37"/>
      <c r="L34" s="37">
        <f>L31+L29+L27+L25+L23+L21+L19+L17+L15+L13+L11</f>
        <v>43195</v>
      </c>
      <c r="M34" s="37"/>
      <c r="N34" s="37">
        <f>N31+N29+N27+N25+N23+N21+N19+N17+N15+N13+N11</f>
        <v>36045</v>
      </c>
      <c r="O34" s="37"/>
    </row>
    <row r="35" spans="1:15" x14ac:dyDescent="0.25">
      <c r="A35" s="36" t="s">
        <v>42</v>
      </c>
      <c r="B35" s="36"/>
      <c r="C35" s="9" t="s">
        <v>40</v>
      </c>
      <c r="D35" s="37">
        <f>D34</f>
        <v>43405</v>
      </c>
      <c r="E35" s="37"/>
      <c r="F35" s="37">
        <f>F34+D34</f>
        <v>71080</v>
      </c>
      <c r="G35" s="37"/>
      <c r="H35" s="37">
        <f>F35+H34</f>
        <v>111890</v>
      </c>
      <c r="I35" s="37"/>
      <c r="J35" s="37">
        <f>H35+J34</f>
        <v>136760</v>
      </c>
      <c r="K35" s="37"/>
      <c r="L35" s="37">
        <f>J35+L34</f>
        <v>179955</v>
      </c>
      <c r="M35" s="37"/>
      <c r="N35" s="37">
        <f>L35+N34</f>
        <v>216000</v>
      </c>
      <c r="O35" s="37"/>
    </row>
    <row r="36" spans="1:15" x14ac:dyDescent="0.25">
      <c r="A36" s="34" t="s">
        <v>43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8" spans="1:15" x14ac:dyDescent="0.25">
      <c r="B38" t="s">
        <v>44</v>
      </c>
    </row>
    <row r="43" spans="1:15" x14ac:dyDescent="0.25">
      <c r="A43" s="35" t="s">
        <v>45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 x14ac:dyDescent="0.25">
      <c r="A44" s="35" t="s">
        <v>46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5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8" spans="1:15" x14ac:dyDescent="0.25">
      <c r="A48" s="35" t="s">
        <v>47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 x14ac:dyDescent="0.25">
      <c r="A49" s="35" t="s">
        <v>48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3" spans="1:15" x14ac:dyDescent="0.25">
      <c r="A53" s="35" t="s">
        <v>49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</row>
    <row r="54" spans="1:15" x14ac:dyDescent="0.25">
      <c r="A54" s="35" t="s">
        <v>50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</sheetData>
  <mergeCells count="212"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6:O36"/>
    <mergeCell ref="A43:O43"/>
    <mergeCell ref="A44:O44"/>
    <mergeCell ref="A48:O48"/>
    <mergeCell ref="A49:O49"/>
    <mergeCell ref="A53:O53"/>
    <mergeCell ref="A54:O54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</mergeCells>
  <pageMargins left="0.51180555555555496" right="0.51180555555555496" top="1.575" bottom="0.78749999999999998" header="0.51180555555555496" footer="0.51180555555555496"/>
  <pageSetup paperSize="9" firstPageNumber="0" orientation="portrait" horizontalDpi="300" verticalDpi="300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H24"/>
  <sheetViews>
    <sheetView tabSelected="1" zoomScale="80" zoomScaleNormal="80" workbookViewId="0">
      <selection activeCell="L14" sqref="L14"/>
    </sheetView>
  </sheetViews>
  <sheetFormatPr defaultRowHeight="15" x14ac:dyDescent="0.25"/>
  <cols>
    <col min="1" max="1" width="8.85546875" customWidth="1"/>
    <col min="2" max="2" width="43.85546875" customWidth="1"/>
    <col min="3" max="3" width="20.28515625" customWidth="1"/>
    <col min="4" max="4" width="8.5703125" customWidth="1"/>
    <col min="5" max="5" width="22.140625" customWidth="1"/>
    <col min="6" max="6" width="23" customWidth="1"/>
    <col min="7" max="7" width="12.28515625" customWidth="1"/>
    <col min="8" max="1019" width="8.7109375" customWidth="1"/>
    <col min="1020" max="1023" width="11.5703125"/>
  </cols>
  <sheetData>
    <row r="1" spans="1:1022" ht="15.95" customHeight="1" x14ac:dyDescent="0.25">
      <c r="A1" s="52" t="s">
        <v>51</v>
      </c>
      <c r="B1" s="52" t="s">
        <v>52</v>
      </c>
      <c r="C1" s="52"/>
      <c r="D1" s="52"/>
      <c r="E1" s="52"/>
    </row>
    <row r="2" spans="1:1022" ht="14.1" customHeight="1" x14ac:dyDescent="0.25">
      <c r="A2" s="52" t="s">
        <v>62</v>
      </c>
      <c r="B2" s="52"/>
      <c r="C2" s="52"/>
      <c r="D2" s="52"/>
      <c r="E2" s="52"/>
    </row>
    <row r="3" spans="1:1022" ht="15" customHeight="1" x14ac:dyDescent="0.25">
      <c r="A3" s="52" t="s">
        <v>63</v>
      </c>
      <c r="B3" s="52"/>
      <c r="C3" s="52"/>
      <c r="D3" s="52"/>
      <c r="E3" s="52"/>
    </row>
    <row r="4" spans="1:1022" ht="22.5" customHeight="1" x14ac:dyDescent="0.25">
      <c r="A4" s="53" t="s">
        <v>53</v>
      </c>
      <c r="B4" s="53"/>
      <c r="C4" s="53"/>
      <c r="D4" s="53"/>
      <c r="E4" s="53"/>
      <c r="F4" s="53"/>
    </row>
    <row r="5" spans="1:1022" s="5" customFormat="1" ht="18.75" customHeight="1" x14ac:dyDescent="0.25">
      <c r="A5" s="11" t="s">
        <v>7</v>
      </c>
      <c r="B5" s="12" t="s">
        <v>8</v>
      </c>
      <c r="C5" s="12" t="s">
        <v>54</v>
      </c>
      <c r="D5" s="54" t="s">
        <v>10</v>
      </c>
      <c r="E5" s="54"/>
      <c r="F5" s="13" t="s">
        <v>55</v>
      </c>
      <c r="AMF5"/>
      <c r="AMG5"/>
      <c r="AMH5"/>
    </row>
    <row r="6" spans="1:1022" ht="15.95" customHeight="1" x14ac:dyDescent="0.25">
      <c r="A6" s="47" t="s">
        <v>16</v>
      </c>
      <c r="B6" s="48" t="s">
        <v>61</v>
      </c>
      <c r="C6" s="49">
        <v>1324.99</v>
      </c>
      <c r="D6" s="50">
        <v>1</v>
      </c>
      <c r="E6" s="50"/>
      <c r="F6" s="14"/>
    </row>
    <row r="7" spans="1:1022" ht="18.600000000000001" customHeight="1" x14ac:dyDescent="0.25">
      <c r="A7" s="47"/>
      <c r="B7" s="48"/>
      <c r="C7" s="49"/>
      <c r="D7" s="51">
        <f>C6*D6</f>
        <v>1324.99</v>
      </c>
      <c r="E7" s="51"/>
      <c r="F7" s="15">
        <f>D7</f>
        <v>1324.99</v>
      </c>
    </row>
    <row r="8" spans="1:1022" ht="14.85" customHeight="1" x14ac:dyDescent="0.25">
      <c r="A8" s="47" t="s">
        <v>18</v>
      </c>
      <c r="B8" s="48" t="s">
        <v>64</v>
      </c>
      <c r="C8" s="49">
        <v>85.15</v>
      </c>
      <c r="D8" s="50">
        <v>1</v>
      </c>
      <c r="E8" s="50"/>
      <c r="F8" s="15"/>
    </row>
    <row r="9" spans="1:1022" ht="16.7" customHeight="1" x14ac:dyDescent="0.25">
      <c r="A9" s="47"/>
      <c r="B9" s="48"/>
      <c r="C9" s="49"/>
      <c r="D9" s="51">
        <f>D8*C8</f>
        <v>85.15</v>
      </c>
      <c r="E9" s="51"/>
      <c r="F9" s="16">
        <f>C8</f>
        <v>85.15</v>
      </c>
    </row>
    <row r="10" spans="1:1022" ht="15.95" customHeight="1" x14ac:dyDescent="0.25">
      <c r="A10" s="47" t="s">
        <v>20</v>
      </c>
      <c r="B10" s="48" t="s">
        <v>33</v>
      </c>
      <c r="C10" s="49">
        <v>2276.7399999999998</v>
      </c>
      <c r="D10" s="50">
        <v>1</v>
      </c>
      <c r="E10" s="50"/>
      <c r="F10" s="17"/>
    </row>
    <row r="11" spans="1:1022" ht="16.7" customHeight="1" x14ac:dyDescent="0.25">
      <c r="A11" s="47"/>
      <c r="B11" s="48"/>
      <c r="C11" s="49"/>
      <c r="D11" s="51">
        <f>C10*D10</f>
        <v>2276.7399999999998</v>
      </c>
      <c r="E11" s="51"/>
      <c r="F11" s="15">
        <f>C10</f>
        <v>2276.7399999999998</v>
      </c>
    </row>
    <row r="12" spans="1:1022" ht="16.7" customHeight="1" x14ac:dyDescent="0.25">
      <c r="A12" s="47" t="s">
        <v>56</v>
      </c>
      <c r="B12" s="48" t="s">
        <v>65</v>
      </c>
      <c r="C12" s="49">
        <v>191.97</v>
      </c>
      <c r="D12" s="50">
        <v>1</v>
      </c>
      <c r="E12" s="50"/>
      <c r="F12" s="17"/>
    </row>
    <row r="13" spans="1:1022" ht="17.649999999999999" customHeight="1" x14ac:dyDescent="0.25">
      <c r="A13" s="47"/>
      <c r="B13" s="48"/>
      <c r="C13" s="49"/>
      <c r="D13" s="51">
        <f>C12*D12</f>
        <v>191.97</v>
      </c>
      <c r="E13" s="51"/>
      <c r="F13" s="15">
        <f>C12</f>
        <v>191.97</v>
      </c>
    </row>
    <row r="14" spans="1:1022" ht="18.600000000000001" customHeight="1" x14ac:dyDescent="0.25">
      <c r="A14" s="44" t="s">
        <v>38</v>
      </c>
      <c r="B14" s="44"/>
      <c r="C14" s="7" t="s">
        <v>57</v>
      </c>
      <c r="D14" s="45">
        <v>1</v>
      </c>
      <c r="E14" s="45"/>
      <c r="F14" s="18">
        <v>1</v>
      </c>
    </row>
    <row r="15" spans="1:1022" ht="17.649999999999999" customHeight="1" x14ac:dyDescent="0.25">
      <c r="A15" s="44" t="s">
        <v>41</v>
      </c>
      <c r="B15" s="44"/>
      <c r="C15" s="19">
        <f>C6+C8+C10+C12</f>
        <v>3878.85</v>
      </c>
      <c r="D15" s="46">
        <f>D7+D9+D11+D13</f>
        <v>3878.85</v>
      </c>
      <c r="E15" s="46"/>
      <c r="F15" s="20">
        <f>F7+F9+F11+F13</f>
        <v>3878.85</v>
      </c>
    </row>
    <row r="16" spans="1:1022" ht="17.25" x14ac:dyDescent="0.3">
      <c r="A16" s="21"/>
      <c r="B16" s="22" t="s">
        <v>68</v>
      </c>
      <c r="C16" s="23"/>
      <c r="D16" s="24"/>
      <c r="E16" s="23"/>
      <c r="F16" s="25"/>
    </row>
    <row r="17" spans="1:6" ht="16.5" customHeight="1" x14ac:dyDescent="0.3">
      <c r="A17" s="26"/>
      <c r="B17" s="27" t="s">
        <v>67</v>
      </c>
      <c r="C17" s="24"/>
      <c r="D17" s="24"/>
      <c r="E17" s="24"/>
      <c r="F17" s="28"/>
    </row>
    <row r="18" spans="1:6" ht="16.5" customHeight="1" x14ac:dyDescent="0.3">
      <c r="A18" s="26"/>
      <c r="B18" s="27"/>
      <c r="C18" s="24"/>
      <c r="D18" s="24"/>
      <c r="E18" s="24"/>
      <c r="F18" s="28"/>
    </row>
    <row r="19" spans="1:6" ht="17.25" x14ac:dyDescent="0.3">
      <c r="A19" s="26"/>
      <c r="B19" s="24"/>
      <c r="C19" s="24"/>
      <c r="D19" s="24"/>
      <c r="E19" s="24"/>
      <c r="F19" s="28"/>
    </row>
    <row r="20" spans="1:6" ht="14.85" customHeight="1" x14ac:dyDescent="0.3">
      <c r="A20" s="29"/>
      <c r="B20" s="22" t="s">
        <v>58</v>
      </c>
      <c r="C20" s="22"/>
      <c r="D20" s="22"/>
      <c r="E20" s="22"/>
      <c r="F20" s="30"/>
    </row>
    <row r="21" spans="1:6" ht="17.25" x14ac:dyDescent="0.3">
      <c r="A21" s="29"/>
      <c r="B21" s="24" t="s">
        <v>66</v>
      </c>
      <c r="C21" s="24"/>
      <c r="D21" s="24"/>
      <c r="E21" s="24"/>
      <c r="F21" s="30"/>
    </row>
    <row r="22" spans="1:6" ht="28.5" customHeight="1" x14ac:dyDescent="0.3">
      <c r="A22" s="29"/>
      <c r="B22" s="24"/>
      <c r="C22" s="24"/>
      <c r="D22" s="24"/>
      <c r="E22" s="24"/>
      <c r="F22" s="30"/>
    </row>
    <row r="23" spans="1:6" ht="17.25" x14ac:dyDescent="0.3">
      <c r="A23" s="29"/>
      <c r="B23" s="22" t="s">
        <v>59</v>
      </c>
      <c r="C23" s="24"/>
      <c r="D23" s="24"/>
      <c r="E23" s="24"/>
      <c r="F23" s="30"/>
    </row>
    <row r="24" spans="1:6" ht="17.25" x14ac:dyDescent="0.3">
      <c r="A24" s="32"/>
      <c r="B24" s="31" t="s">
        <v>60</v>
      </c>
      <c r="C24" s="31"/>
      <c r="D24" s="31"/>
      <c r="E24" s="31"/>
      <c r="F24" s="33"/>
    </row>
  </sheetData>
  <mergeCells count="29">
    <mergeCell ref="A1:E1"/>
    <mergeCell ref="A2:E2"/>
    <mergeCell ref="A3:E3"/>
    <mergeCell ref="A4:F4"/>
    <mergeCell ref="D5:E5"/>
    <mergeCell ref="A6:A7"/>
    <mergeCell ref="B6:B7"/>
    <mergeCell ref="C6:C7"/>
    <mergeCell ref="D6:E6"/>
    <mergeCell ref="D7:E7"/>
    <mergeCell ref="A8:A9"/>
    <mergeCell ref="B8:B9"/>
    <mergeCell ref="C8:C9"/>
    <mergeCell ref="D8:E8"/>
    <mergeCell ref="D9:E9"/>
    <mergeCell ref="A10:A11"/>
    <mergeCell ref="B10:B11"/>
    <mergeCell ref="C10:C11"/>
    <mergeCell ref="D10:E10"/>
    <mergeCell ref="D11:E11"/>
    <mergeCell ref="A14:B14"/>
    <mergeCell ref="D14:E14"/>
    <mergeCell ref="A15:B15"/>
    <mergeCell ref="D15:E15"/>
    <mergeCell ref="A12:A13"/>
    <mergeCell ref="B12:B13"/>
    <mergeCell ref="C12:C13"/>
    <mergeCell ref="D12:E12"/>
    <mergeCell ref="D13:E13"/>
  </mergeCells>
  <pageMargins left="1.1811023622047245" right="0.43307086614173229" top="1.5748031496062993" bottom="0.11811023622047245" header="0.51181102362204722" footer="0.51181102362204722"/>
  <pageSetup paperSize="9" firstPageNumber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Area_de_impressao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Aguinaldo Girotto</dc:creator>
  <dc:description/>
  <cp:lastModifiedBy>PMB</cp:lastModifiedBy>
  <cp:revision>92</cp:revision>
  <cp:lastPrinted>2020-07-31T18:36:36Z</cp:lastPrinted>
  <dcterms:created xsi:type="dcterms:W3CDTF">2014-02-05T09:59:54Z</dcterms:created>
  <dcterms:modified xsi:type="dcterms:W3CDTF">2020-08-03T11:40:16Z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